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d.docs.live.net/de55339c3197ab3b/Desktop/"/>
    </mc:Choice>
  </mc:AlternateContent>
  <xr:revisionPtr revIDLastSave="0" documentId="8_{A8BBA739-2B42-4E02-95D3-3CBFB9E50253}" xr6:coauthVersionLast="47" xr6:coauthVersionMax="47" xr10:uidLastSave="{00000000-0000-0000-0000-000000000000}"/>
  <bookViews>
    <workbookView xWindow="-108" yWindow="-108" windowWidth="23256" windowHeight="12456" xr2:uid="{CE6DDA7B-71A5-4E43-BC39-88191326E75B}"/>
  </bookViews>
  <sheets>
    <sheet name="ESCALA GLOBAL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8" i="1" l="1"/>
  <c r="D88" i="1" s="1"/>
  <c r="C87" i="1"/>
  <c r="D87" i="1" s="1"/>
  <c r="C86" i="1"/>
  <c r="D86" i="1" s="1"/>
  <c r="C85" i="1"/>
  <c r="D85" i="1" s="1"/>
  <c r="E79" i="1"/>
  <c r="H26" i="1" s="1"/>
  <c r="G78" i="1"/>
  <c r="B79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E58" i="1"/>
  <c r="F57" i="1"/>
  <c r="E57" i="1"/>
  <c r="F56" i="1"/>
  <c r="F55" i="1"/>
  <c r="F52" i="1"/>
  <c r="F51" i="1"/>
  <c r="F49" i="1"/>
  <c r="F48" i="1"/>
  <c r="E48" i="1"/>
  <c r="F47" i="1"/>
  <c r="E47" i="1"/>
  <c r="F46" i="1"/>
  <c r="E46" i="1"/>
  <c r="F45" i="1"/>
  <c r="E45" i="1"/>
  <c r="E43" i="1"/>
  <c r="F42" i="1"/>
  <c r="F37" i="1"/>
  <c r="F32" i="1"/>
  <c r="F31" i="1"/>
  <c r="F30" i="1"/>
  <c r="F25" i="1"/>
  <c r="F23" i="1"/>
  <c r="F22" i="1"/>
  <c r="F21" i="1"/>
  <c r="F19" i="1"/>
  <c r="F18" i="1"/>
  <c r="F17" i="1"/>
  <c r="F16" i="1"/>
  <c r="F15" i="1"/>
  <c r="F12" i="1"/>
  <c r="F11" i="1"/>
  <c r="F10" i="1"/>
  <c r="F9" i="1"/>
  <c r="F8" i="1"/>
  <c r="F7" i="1"/>
  <c r="F6" i="1"/>
  <c r="F5" i="1"/>
  <c r="C89" i="1" l="1"/>
  <c r="D89" i="1" s="1"/>
  <c r="F43" i="1"/>
  <c r="F59" i="1"/>
  <c r="E80" i="1"/>
  <c r="E49" i="1"/>
  <c r="E53" i="1"/>
  <c r="F58" i="1"/>
  <c r="F53" i="1"/>
  <c r="H29" i="1"/>
  <c r="H34" i="1" s="1"/>
  <c r="E34" i="1" s="1"/>
  <c r="F34" i="1" s="1"/>
  <c r="I26" i="1"/>
  <c r="F79" i="1"/>
  <c r="F80" i="1"/>
  <c r="C90" i="1"/>
  <c r="F33" i="1"/>
  <c r="F54" i="1"/>
  <c r="E52" i="1"/>
  <c r="F14" i="1"/>
  <c r="F44" i="1"/>
  <c r="E50" i="1"/>
  <c r="F60" i="1"/>
  <c r="F50" i="1"/>
  <c r="F13" i="1"/>
  <c r="E44" i="1"/>
  <c r="E60" i="1"/>
  <c r="F28" i="1"/>
  <c r="E42" i="1"/>
  <c r="E55" i="1"/>
  <c r="E26" i="1"/>
  <c r="F26" i="1" s="1"/>
  <c r="E54" i="1"/>
  <c r="F27" i="1"/>
  <c r="E51" i="1"/>
  <c r="E56" i="1"/>
  <c r="F61" i="1"/>
  <c r="E61" i="1"/>
  <c r="F35" i="1"/>
  <c r="H36" i="1" l="1"/>
  <c r="E36" i="1" s="1"/>
  <c r="F36" i="1" s="1"/>
  <c r="H77" i="1"/>
  <c r="E77" i="1" s="1"/>
  <c r="F77" i="1" s="1"/>
  <c r="E29" i="1"/>
  <c r="F29" i="1" s="1"/>
  <c r="H75" i="1"/>
  <c r="H73" i="1"/>
  <c r="E73" i="1" s="1"/>
  <c r="F73" i="1" s="1"/>
  <c r="H38" i="1"/>
  <c r="E38" i="1" s="1"/>
  <c r="F38" i="1" s="1"/>
  <c r="H39" i="1"/>
  <c r="E39" i="1" s="1"/>
  <c r="F39" i="1" s="1"/>
  <c r="C91" i="1"/>
  <c r="E75" i="1" l="1"/>
  <c r="F7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tc={8FAD31A8-29AF-42DB-8C2A-E8B7D8C08FF6}</author>
  </authors>
  <commentList>
    <comment ref="G73" authorId="0" shapeId="0" xr:uid="{8FAD31A8-29AF-42DB-8C2A-E8B7D8C08FF6}">
      <text>
        <r>
          <rPr>
            <sz val="11"/>
            <color theme="1"/>
            <rFont val="Aptos Narrow"/>
            <family val="2"/>
            <scheme val="minor"/>
          </rPr>
  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Salario base profesor 2, escala julio 2018
</t>
        </r>
      </text>
    </comment>
  </commentList>
</comments>
</file>

<file path=xl/sharedStrings.xml><?xml version="1.0" encoding="utf-8"?>
<sst xmlns="http://schemas.openxmlformats.org/spreadsheetml/2006/main" count="179" uniqueCount="165">
  <si>
    <t>DESCRIPCIÓN</t>
  </si>
  <si>
    <t>CATEGORÍA
VIGENTE</t>
  </si>
  <si>
    <t>CATEGORÍA 
PROPUESTA</t>
  </si>
  <si>
    <t xml:space="preserve">SALARIO GLOBAL
 CON PROHIBICIÓN </t>
  </si>
  <si>
    <t>DIFERENCIA</t>
  </si>
  <si>
    <t>SALARIO BASE 
REFERENCIA</t>
  </si>
  <si>
    <t xml:space="preserve">CÁLCULO PROHIBICIÓN </t>
  </si>
  <si>
    <t xml:space="preserve">SOBRESUELDO </t>
  </si>
  <si>
    <t>GESTIÓN OPERATIVA BÁSICA</t>
  </si>
  <si>
    <t>11_A</t>
  </si>
  <si>
    <t>GESTIÓN OPERATIVA AUXILIAR</t>
  </si>
  <si>
    <t>12_A</t>
  </si>
  <si>
    <t>GESTIÓN OPERATIVA AUXILIAR (OFICIAL DE SEGURIDAD)</t>
  </si>
  <si>
    <t>12_B*</t>
  </si>
  <si>
    <t>GESTIÓN OPERATIVA ASISTENCIAL</t>
  </si>
  <si>
    <t>13_A</t>
  </si>
  <si>
    <t>GESTIÓN OPERATIVA ESPECIALIZADO</t>
  </si>
  <si>
    <t>14_A</t>
  </si>
  <si>
    <t>GESTIÓN OPERATIVA ESPECIALIZADO CHOFER</t>
  </si>
  <si>
    <t>14_B**</t>
  </si>
  <si>
    <t>GESTIÓN OPERATIVA ESPECIALIZADO SUPERVISOR</t>
  </si>
  <si>
    <t>14_C***</t>
  </si>
  <si>
    <t>TÉCNICO AUXILIAR</t>
  </si>
  <si>
    <t>21_A</t>
  </si>
  <si>
    <t>TÉCNICO ASISTENCIAL</t>
  </si>
  <si>
    <t>22_A</t>
  </si>
  <si>
    <t>TÉCNICO GENERAL</t>
  </si>
  <si>
    <t>23_A</t>
  </si>
  <si>
    <t>TÉCNICO ANALISTA</t>
  </si>
  <si>
    <t>24_A</t>
  </si>
  <si>
    <t>TÉCNICO ESPECIALIZADO</t>
  </si>
  <si>
    <t>25_A</t>
  </si>
  <si>
    <t xml:space="preserve">PROFESIONAL AUXILIAR </t>
  </si>
  <si>
    <t>31_A</t>
  </si>
  <si>
    <t>PROFESIONAL ASISTENCIAL</t>
  </si>
  <si>
    <t>32_B</t>
  </si>
  <si>
    <t>PROFESIONAL EJECUTIVO</t>
  </si>
  <si>
    <t>34_A</t>
  </si>
  <si>
    <t>PROFESIONAL ANALISTA</t>
  </si>
  <si>
    <t>35_A</t>
  </si>
  <si>
    <t xml:space="preserve">NUEVO NIVEL </t>
  </si>
  <si>
    <t>14(13)</t>
  </si>
  <si>
    <t>PROFESIONAL ESPECIALISTA</t>
  </si>
  <si>
    <t>36_A</t>
  </si>
  <si>
    <t>PROFESIONAL ESPECIALISTA PROHIBICIÓN</t>
  </si>
  <si>
    <t>36_B</t>
  </si>
  <si>
    <t>PROFESIONAL ASESOR DE PROCESO (Derecho)</t>
  </si>
  <si>
    <t>--</t>
  </si>
  <si>
    <t>PROFESIONAL ASESOR DE PROCESO (Directores ejecutivos vicerrectorías)</t>
  </si>
  <si>
    <t>PROFESIONAL ASESOR DE PROCESO PROHIBICIÓN</t>
  </si>
  <si>
    <t>37_C</t>
  </si>
  <si>
    <t>PROFESIONAL ASESOR GENERAL</t>
  </si>
  <si>
    <t>38_A</t>
  </si>
  <si>
    <t>DIRECTOR/A ADMINISTRATIVO/A</t>
  </si>
  <si>
    <t>41_A</t>
  </si>
  <si>
    <t>DIRECTOR/A EJECUTIVO/A</t>
  </si>
  <si>
    <t>42_A</t>
  </si>
  <si>
    <t>DIRECTOR/A ESPECIALISTA</t>
  </si>
  <si>
    <t>43_A</t>
  </si>
  <si>
    <t>DIRECTOR/A ESPECIALISTA_ PROHIBICIÓN</t>
  </si>
  <si>
    <t>43_B</t>
  </si>
  <si>
    <t>DIRECTOR/A ASESOR/A</t>
  </si>
  <si>
    <t>44_A</t>
  </si>
  <si>
    <t>DIRECTOR/A ASESOR/A _ PROHIBICIÓN</t>
  </si>
  <si>
    <t>44_B</t>
  </si>
  <si>
    <t>DIRECTOR/A GENERAL</t>
  </si>
  <si>
    <t>45_A</t>
  </si>
  <si>
    <t>SUBCONTRALOR/A_PROHIBICIÓN</t>
  </si>
  <si>
    <t>47_A</t>
  </si>
  <si>
    <t>CONTRALOR/A_PROHIBICIÓN</t>
  </si>
  <si>
    <t>48_A</t>
  </si>
  <si>
    <t>PROFESIONAL EJECUTIVO BACHILLER</t>
  </si>
  <si>
    <t>49_A</t>
  </si>
  <si>
    <t>PROFESIONAL ANALISTA BACHILLER</t>
  </si>
  <si>
    <t>50_A</t>
  </si>
  <si>
    <t>MÉDICO</t>
  </si>
  <si>
    <t>70_A</t>
  </si>
  <si>
    <t>ODONTÓLOGO/A</t>
  </si>
  <si>
    <t>71_A</t>
  </si>
  <si>
    <t>DIRECTOR/A MÉDICO</t>
  </si>
  <si>
    <t>72_A</t>
  </si>
  <si>
    <t>COORDINADOR/A EJECUTIVO/A ACADÉMICO</t>
  </si>
  <si>
    <t>84_A</t>
  </si>
  <si>
    <t>COORDINADOR/A CEMEDE</t>
  </si>
  <si>
    <t>COORDINADOR/A DE POSGRADO_SEPUNA</t>
  </si>
  <si>
    <t>85_A</t>
  </si>
  <si>
    <t>DIRECTOR/A DE PROYECTO ACADÉMICO ADMINISTRATIVO</t>
  </si>
  <si>
    <t>86_A</t>
  </si>
  <si>
    <t>PROFESOR/A INSTRUCTOR BACHILLER (para contratación en FUNDAUNA)</t>
  </si>
  <si>
    <t>87_A</t>
  </si>
  <si>
    <t>PROFESOR/A INSTRUCTOR LICENCIADO (para contratación en FUNDAUNA)</t>
  </si>
  <si>
    <t>PROFESOR/A INSTRUCTOR ACADÉMICO</t>
  </si>
  <si>
    <t>88_A</t>
  </si>
  <si>
    <t>PROFESOR/A 1</t>
  </si>
  <si>
    <t>89_A</t>
  </si>
  <si>
    <t xml:space="preserve">PROFESOR/A 2 </t>
  </si>
  <si>
    <t>90_A</t>
  </si>
  <si>
    <t>PROFESOR/A 3</t>
  </si>
  <si>
    <t>CATEDRÁTICO/A</t>
  </si>
  <si>
    <t>91_A</t>
  </si>
  <si>
    <t>92_A</t>
  </si>
  <si>
    <t>DIRECTOR/A ACADÉMICO/A DE SEDE</t>
  </si>
  <si>
    <t>SUBDIRECTOR/A UNIDAD ACADÉMICA</t>
  </si>
  <si>
    <t>DIRECTOR/A UNIDAD ACADÉMICA</t>
  </si>
  <si>
    <t>94_A</t>
  </si>
  <si>
    <t>DIRECTOR/A PARQUE MARINO</t>
  </si>
  <si>
    <t>94_B</t>
  </si>
  <si>
    <t>SECRETARIO/A ÓRGANO DESCONCENTRADO O COLEGIADO</t>
  </si>
  <si>
    <t xml:space="preserve">MIEMBRO ÓRGANO DESCONCENTRADO </t>
  </si>
  <si>
    <t xml:space="preserve">VICEPRESIDENTE ÓRGANO DESCONCENTRADO </t>
  </si>
  <si>
    <t>PRESIDENTE ÓRGANO DESCONCENTRADO</t>
  </si>
  <si>
    <t>98_A</t>
  </si>
  <si>
    <t>PRESIDENTE CONCEJO CENTRAL DE POSGRADO (CCP)</t>
  </si>
  <si>
    <t>FISCAL ÓRGANO AUXILIAR</t>
  </si>
  <si>
    <t>DEFENSOR/A ESTUDIANTIL</t>
  </si>
  <si>
    <t>PROCURADOR/A DE LA ÉTICA</t>
  </si>
  <si>
    <t>VICEDECANO/A</t>
  </si>
  <si>
    <t>DECANO/A</t>
  </si>
  <si>
    <t>MIEMBROS CONSEJO UNIVERSITARIO ACAD / ADM</t>
  </si>
  <si>
    <t>VICERRECTOR/A</t>
  </si>
  <si>
    <t>VICERRECTOR/A CON PROHIBICIÓN</t>
  </si>
  <si>
    <t>RECTOR/A ADJUNTO</t>
  </si>
  <si>
    <t>RECTOR/A ADJUNTO/A CON PROHIBICIÓN</t>
  </si>
  <si>
    <t>RECTOR/A</t>
  </si>
  <si>
    <t>RECTOR/A CON PROHIBICIÓN</t>
  </si>
  <si>
    <t>Valor del punto</t>
  </si>
  <si>
    <t>Monto</t>
  </si>
  <si>
    <t>Incremento 2026</t>
  </si>
  <si>
    <t>Grado 1</t>
  </si>
  <si>
    <t>Grado 2</t>
  </si>
  <si>
    <t>director UA</t>
  </si>
  <si>
    <t>vice</t>
  </si>
  <si>
    <t>deca</t>
  </si>
  <si>
    <t>miembros</t>
  </si>
  <si>
    <t>vicerrec</t>
  </si>
  <si>
    <t>vice c/prohi</t>
  </si>
  <si>
    <t>rector adj</t>
  </si>
  <si>
    <t>rector</t>
  </si>
  <si>
    <t xml:space="preserve">Escala de Salario Global Definitiva con Aumento </t>
  </si>
  <si>
    <t xml:space="preserve">Programa Desarrollo de Recursos Humanos </t>
  </si>
  <si>
    <t>Elaborado por: Área de Organización del Trabajo, Clasificación y Valoración de Cargos.</t>
  </si>
  <si>
    <t>34_B****</t>
  </si>
  <si>
    <t>35_B*****</t>
  </si>
  <si>
    <t>106_A</t>
  </si>
  <si>
    <t>106_B</t>
  </si>
  <si>
    <t>109_A</t>
  </si>
  <si>
    <t>109_B</t>
  </si>
  <si>
    <t>Rige a partir del 1 de enero de 2026</t>
  </si>
  <si>
    <t>(****) APLICA ÚNICAMENTE A LOS CARGOS DE PROFESIONAL EJECUTIVO EN DESARROLLO TECNOLÓGICO (DTIC-CGI-CGT).</t>
  </si>
  <si>
    <t>(*****) APLICA ÚNICAMENTE A LOS CARGOS DE PROFESIONAL ANALISTA EN DESARROLLO TECNOLÓGICO (DTIC-CGI-CGT).</t>
  </si>
  <si>
    <t>(******) APLICA ÚNICAMENTE AL CARGO PROFESIONAL ASESOR DE PROCESO EN GESTION JURIDICA ABOGADO/A.</t>
  </si>
  <si>
    <t>(*******) APLICA ÚNICAMENTE AL CARGO PROFESIONAL ASESOR DE PROCESO EN SERVICIOS ADMINISTRATIVOS ASESOR/A DE VICERRECTORIAS</t>
  </si>
  <si>
    <t>(**) APLICA ÚNICAMENTE A LOS CARGOS DE GESTIÓN OPERATIVA ESPECIALIZADO EN SERVICIOS GENERALES CHOFER E INCLUYE UNA AMPLIACIÓN DE JORNADA POR 40 HORAS MENSUALES. EL SALARIO GLOBAL SIN AMPLIACIÓN DE JORNADA EQUIVALE A ¢552.169.58.</t>
  </si>
  <si>
    <t>98_B</t>
  </si>
  <si>
    <t>PROFESOR/A 2B</t>
  </si>
  <si>
    <t>Notas:  Se incorpora el ajuste en bases salariales para puestos no profesionales 0.875% y 0.625% para puestos profesionales de conformidad con el acuerdo de negociación salarial Rectoría - SITUN, aprobado por el Consejo Universitario mediante acuerdo UNA-SCU-441-ACUE-2025 del 9 de diciembre de 2025.</t>
  </si>
  <si>
    <t>(********) EL CODIGO 90_B ES  INTERNO DE PLANILLA.  IDENTIFICA A UN PROFESOR 2 CON INCENTIVO SALARIAL REGULADOS EN LOS ARTICULOS 22 Y 54 REGLAMENTO DE CARRERA ACADÉMICA.</t>
  </si>
  <si>
    <t>37_A ******</t>
  </si>
  <si>
    <t>37_B *******</t>
  </si>
  <si>
    <t>90_B********</t>
  </si>
  <si>
    <t>SALARIO</t>
  </si>
  <si>
    <t xml:space="preserve">(*) APLICA ÚNICAMENTE A LOS CARGOS DE GESTIÓN OPERATIVA AUXILIAR EN SERVICIOS GENERALES OFICIAL DE SEGURIDAD E INCLUYE UNA AMPLIACIÓN DE JORNADA POR 32 HORAS MENSUALES. EL SALARIO GLOBAL SIN AMPLIACIÓN DE JORNADA EQUIVALE A ¢538,727.98 </t>
  </si>
  <si>
    <t xml:space="preserve">(***) APLICA ÚNICAMENTE A LOS CARGOS DE GESTIÓN OPERATIVA ESPECIALIZADO EN SERVICIOS GENERALES OFICIAL SUPERVISOR/A E INCLUYE UNA AMPLIACIÓN DE JORNADA POR 32 HORAS MENSUALES. EL SALARIO GLOBAL SIN AMPLIACIÓN DE JORNADA EQUIVALE A ¢552.169,58. </t>
  </si>
  <si>
    <t>108_A</t>
  </si>
  <si>
    <t>108_B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</si>
</sst>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8"/>
      <color rgb="FFFFFFFF"/>
      <name val="Arial"/>
      <family val="2"/>
    </font>
    <font>
      <b/>
      <sz val="8"/>
      <color theme="0"/>
      <name val="Arial"/>
      <family val="2"/>
    </font>
    <font>
      <b/>
      <sz val="8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4" fontId="5" fillId="4" borderId="2" xfId="0" applyNumberFormat="1" applyFont="1" applyFill="1" applyBorder="1" applyAlignment="1">
      <alignment horizontal="center" vertical="center"/>
    </xf>
    <xf numFmtId="0" fontId="0" fillId="0" borderId="2" xfId="0" applyBorder="1"/>
    <xf numFmtId="0" fontId="0" fillId="3" borderId="2" xfId="0" applyFill="1" applyBorder="1"/>
    <xf numFmtId="4" fontId="0" fillId="0" borderId="2" xfId="0" applyNumberFormat="1" applyBorder="1"/>
    <xf numFmtId="9" fontId="5" fillId="4" borderId="2" xfId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4" fontId="0" fillId="3" borderId="2" xfId="0" applyNumberFormat="1" applyFill="1" applyBorder="1"/>
    <xf numFmtId="4" fontId="5" fillId="5" borderId="2" xfId="0" applyNumberFormat="1" applyFont="1" applyFill="1" applyBorder="1" applyAlignment="1">
      <alignment horizontal="center" vertical="center"/>
    </xf>
    <xf numFmtId="4" fontId="5" fillId="6" borderId="2" xfId="0" applyNumberFormat="1" applyFont="1" applyFill="1" applyBorder="1" applyAlignment="1">
      <alignment horizontal="center" vertical="center"/>
    </xf>
    <xf numFmtId="0" fontId="0" fillId="6" borderId="2" xfId="0" applyFill="1" applyBorder="1"/>
    <xf numFmtId="0" fontId="5" fillId="0" borderId="2" xfId="0" applyFont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4" fontId="7" fillId="4" borderId="2" xfId="0" applyNumberFormat="1" applyFont="1" applyFill="1" applyBorder="1" applyAlignment="1">
      <alignment horizontal="center" vertical="center"/>
    </xf>
    <xf numFmtId="0" fontId="0" fillId="5" borderId="2" xfId="0" applyFill="1" applyBorder="1"/>
    <xf numFmtId="4" fontId="7" fillId="5" borderId="2" xfId="0" applyNumberFormat="1" applyFont="1" applyFill="1" applyBorder="1" applyAlignment="1">
      <alignment horizontal="center" vertical="center"/>
    </xf>
    <xf numFmtId="0" fontId="0" fillId="5" borderId="0" xfId="0" applyFill="1"/>
    <xf numFmtId="0" fontId="0" fillId="0" borderId="0" xfId="0" applyAlignment="1">
      <alignment horizontal="center"/>
    </xf>
    <xf numFmtId="4" fontId="5" fillId="3" borderId="2" xfId="0" applyNumberFormat="1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1" fontId="0" fillId="0" borderId="0" xfId="0" applyNumberFormat="1"/>
    <xf numFmtId="4" fontId="5" fillId="7" borderId="2" xfId="0" applyNumberFormat="1" applyFont="1" applyFill="1" applyBorder="1" applyAlignment="1">
      <alignment horizontal="center" vertical="center"/>
    </xf>
    <xf numFmtId="4" fontId="5" fillId="7" borderId="4" xfId="0" applyNumberFormat="1" applyFont="1" applyFill="1" applyBorder="1" applyAlignment="1">
      <alignment horizontal="center" vertical="center"/>
    </xf>
    <xf numFmtId="0" fontId="0" fillId="7" borderId="2" xfId="0" applyFill="1" applyBorder="1" applyAlignment="1">
      <alignment horizontal="center"/>
    </xf>
    <xf numFmtId="0" fontId="0" fillId="3" borderId="0" xfId="0" applyFill="1"/>
    <xf numFmtId="4" fontId="0" fillId="0" borderId="0" xfId="0" applyNumberFormat="1"/>
    <xf numFmtId="4" fontId="5" fillId="7" borderId="1" xfId="0" applyNumberFormat="1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4" fontId="6" fillId="0" borderId="2" xfId="0" applyNumberFormat="1" applyFont="1" applyBorder="1" applyAlignment="1">
      <alignment horizontal="center"/>
    </xf>
    <xf numFmtId="0" fontId="10" fillId="0" borderId="0" xfId="0" applyFont="1"/>
    <xf numFmtId="0" fontId="6" fillId="0" borderId="0" xfId="0" applyFont="1" applyAlignment="1">
      <alignment horizontal="justify" vertical="top" wrapText="1"/>
    </xf>
    <xf numFmtId="0" fontId="6" fillId="0" borderId="0" xfId="0" applyFont="1"/>
    <xf numFmtId="0" fontId="6" fillId="0" borderId="0" xfId="0" applyFont="1" applyAlignment="1">
      <alignment horizontal="justify"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vertical="top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IOVANNI SOTO RODRIGUEZ" id="{6353D23B-1488-4C4E-B229-109956270352}" userId="S::geovanny.soto.rodriguez@una.ac.cr::fb64b1d2-7aa9-4b0d-8203-deedd646227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K75" dT="2024-07-02T21:37:51.92" personId="{6353D23B-1488-4C4E-B229-109956270352}" id="{8FAD31A8-29AF-42DB-8C2A-E8B7D8C08FF6}">
    <text xml:space="preserve">Salario base profesor 2, escala julio 2018
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D7C0B-1838-43A8-8407-CEC4854BED23}">
  <sheetPr>
    <pageSetUpPr fitToPage="1"/>
  </sheetPr>
  <dimension ref="A1:U103"/>
  <sheetViews>
    <sheetView tabSelected="1" workbookViewId="0">
      <selection activeCell="N65" sqref="N65"/>
    </sheetView>
  </sheetViews>
  <sheetFormatPr baseColWidth="10" defaultColWidth="7.88671875" defaultRowHeight="14.4" x14ac:dyDescent="0.3"/>
  <cols>
    <col min="1" max="2" width="12.109375" customWidth="1"/>
    <col min="3" max="3" width="62.109375" customWidth="1"/>
    <col min="4" max="4" width="4.77734375" hidden="1" customWidth="1"/>
    <col min="5" max="5" width="13.33203125" hidden="1" customWidth="1"/>
    <col min="6" max="6" width="12.88671875" hidden="1" customWidth="1"/>
    <col min="7" max="7" width="0" hidden="1" customWidth="1"/>
    <col min="8" max="8" width="9" style="32" hidden="1" customWidth="1"/>
    <col min="9" max="9" width="12.6640625" hidden="1" customWidth="1"/>
    <col min="10" max="10" width="35.77734375" customWidth="1"/>
    <col min="11" max="11" width="12.109375" customWidth="1"/>
  </cols>
  <sheetData>
    <row r="1" spans="1:11" x14ac:dyDescent="0.3">
      <c r="A1" s="37" t="s">
        <v>139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spans="1:11" x14ac:dyDescent="0.3">
      <c r="A2" s="37" t="s">
        <v>138</v>
      </c>
      <c r="B2" s="37"/>
      <c r="C2" s="37"/>
      <c r="D2" s="37"/>
      <c r="E2" s="37"/>
      <c r="F2" s="37"/>
      <c r="G2" s="37"/>
      <c r="H2" s="37"/>
      <c r="I2" s="37"/>
      <c r="J2" s="37"/>
      <c r="K2" s="37"/>
    </row>
    <row r="3" spans="1:11" x14ac:dyDescent="0.3">
      <c r="A3" s="37" t="s">
        <v>147</v>
      </c>
      <c r="B3" s="37"/>
      <c r="C3" s="37"/>
      <c r="D3" s="37"/>
      <c r="E3" s="37"/>
      <c r="F3" s="37"/>
      <c r="G3" s="37"/>
      <c r="H3" s="37"/>
      <c r="I3" s="37"/>
      <c r="J3" s="37"/>
      <c r="K3" s="37"/>
    </row>
    <row r="4" spans="1:11" ht="52.5" customHeight="1" x14ac:dyDescent="0.3">
      <c r="B4" s="2" t="s">
        <v>1</v>
      </c>
      <c r="C4" s="1" t="s">
        <v>0</v>
      </c>
      <c r="D4" s="2" t="s">
        <v>2</v>
      </c>
      <c r="E4" s="3" t="s">
        <v>3</v>
      </c>
      <c r="F4" s="4" t="s">
        <v>4</v>
      </c>
      <c r="G4" s="3" t="s">
        <v>5</v>
      </c>
      <c r="H4" s="5" t="s">
        <v>6</v>
      </c>
      <c r="I4" s="6" t="s">
        <v>7</v>
      </c>
      <c r="J4" s="2" t="s">
        <v>160</v>
      </c>
    </row>
    <row r="5" spans="1:11" x14ac:dyDescent="0.3">
      <c r="B5" s="7" t="s">
        <v>9</v>
      </c>
      <c r="C5" s="9" t="s">
        <v>8</v>
      </c>
      <c r="D5" s="7">
        <v>1</v>
      </c>
      <c r="E5" s="8"/>
      <c r="F5" s="8" t="e">
        <f>+#REF!-#REF!</f>
        <v>#REF!</v>
      </c>
      <c r="G5" s="9"/>
      <c r="H5" s="10"/>
      <c r="I5" s="8"/>
      <c r="J5" s="39">
        <v>502357.5</v>
      </c>
    </row>
    <row r="6" spans="1:11" x14ac:dyDescent="0.3">
      <c r="B6" s="7" t="s">
        <v>11</v>
      </c>
      <c r="C6" s="9" t="s">
        <v>10</v>
      </c>
      <c r="D6" s="7">
        <v>2</v>
      </c>
      <c r="E6" s="12"/>
      <c r="F6" s="8" t="e">
        <f>+#REF!-#REF!</f>
        <v>#REF!</v>
      </c>
      <c r="G6" s="9"/>
      <c r="H6" s="10"/>
      <c r="I6" s="8"/>
      <c r="J6" s="39">
        <v>538727.98124999995</v>
      </c>
    </row>
    <row r="7" spans="1:11" x14ac:dyDescent="0.3">
      <c r="B7" s="13" t="s">
        <v>13</v>
      </c>
      <c r="C7" s="9" t="s">
        <v>12</v>
      </c>
      <c r="D7" s="7">
        <v>2</v>
      </c>
      <c r="E7" s="8"/>
      <c r="F7" s="8" t="e">
        <f>+#REF!-#REF!</f>
        <v>#REF!</v>
      </c>
      <c r="G7" s="8"/>
      <c r="H7" s="14"/>
      <c r="I7" s="8">
        <v>137783.22</v>
      </c>
      <c r="J7" s="39">
        <v>676511.20124999993</v>
      </c>
    </row>
    <row r="8" spans="1:11" x14ac:dyDescent="0.3">
      <c r="B8" s="13" t="s">
        <v>15</v>
      </c>
      <c r="C8" s="9" t="s">
        <v>14</v>
      </c>
      <c r="D8" s="7">
        <v>3</v>
      </c>
      <c r="E8" s="8"/>
      <c r="F8" s="8" t="e">
        <f>+#REF!-#REF!</f>
        <v>#REF!</v>
      </c>
      <c r="G8" s="9"/>
      <c r="H8" s="10"/>
      <c r="I8" s="8"/>
      <c r="J8" s="39">
        <v>545407.92374999996</v>
      </c>
    </row>
    <row r="9" spans="1:11" x14ac:dyDescent="0.3">
      <c r="B9" s="7" t="s">
        <v>17</v>
      </c>
      <c r="C9" s="9" t="s">
        <v>16</v>
      </c>
      <c r="D9" s="7">
        <v>4</v>
      </c>
      <c r="E9" s="8"/>
      <c r="F9" s="8" t="e">
        <f>+#REF!-#REF!</f>
        <v>#REF!</v>
      </c>
      <c r="G9" s="9"/>
      <c r="H9" s="10"/>
      <c r="I9" s="8"/>
      <c r="J9" s="39">
        <v>552169.57499999995</v>
      </c>
    </row>
    <row r="10" spans="1:11" x14ac:dyDescent="0.3">
      <c r="B10" s="7" t="s">
        <v>19</v>
      </c>
      <c r="C10" s="9" t="s">
        <v>18</v>
      </c>
      <c r="D10" s="7">
        <v>4</v>
      </c>
      <c r="E10" s="8"/>
      <c r="F10" s="8" t="e">
        <f>+#REF!-#REF!</f>
        <v>#REF!</v>
      </c>
      <c r="G10" s="9"/>
      <c r="H10" s="14"/>
      <c r="I10" s="8">
        <v>151902.5</v>
      </c>
      <c r="J10" s="39">
        <v>704072.07499999995</v>
      </c>
    </row>
    <row r="11" spans="1:11" x14ac:dyDescent="0.3">
      <c r="B11" s="7" t="s">
        <v>21</v>
      </c>
      <c r="C11" s="9" t="s">
        <v>20</v>
      </c>
      <c r="D11" s="7">
        <v>4</v>
      </c>
      <c r="E11" s="8"/>
      <c r="F11" s="8" t="e">
        <f>+#REF!-#REF!</f>
        <v>#REF!</v>
      </c>
      <c r="G11" s="9"/>
      <c r="H11" s="10"/>
      <c r="I11" s="8">
        <v>151902.5</v>
      </c>
      <c r="J11" s="39">
        <v>704072.07499999995</v>
      </c>
    </row>
    <row r="12" spans="1:11" x14ac:dyDescent="0.3">
      <c r="B12" s="7" t="s">
        <v>23</v>
      </c>
      <c r="C12" s="9" t="s">
        <v>22</v>
      </c>
      <c r="D12" s="7">
        <v>5</v>
      </c>
      <c r="E12" s="8"/>
      <c r="F12" s="8" t="e">
        <f>+#REF!-#REF!</f>
        <v>#REF!</v>
      </c>
      <c r="G12" s="9"/>
      <c r="H12" s="10"/>
      <c r="I12" s="8"/>
      <c r="J12" s="39">
        <v>621566.53125</v>
      </c>
    </row>
    <row r="13" spans="1:11" x14ac:dyDescent="0.3">
      <c r="B13" s="7" t="s">
        <v>25</v>
      </c>
      <c r="C13" s="9" t="s">
        <v>24</v>
      </c>
      <c r="D13" s="7">
        <v>6</v>
      </c>
      <c r="E13" s="8"/>
      <c r="F13" s="8" t="e">
        <f>+#REF!-#REF!</f>
        <v>#REF!</v>
      </c>
      <c r="G13" s="11"/>
      <c r="H13" s="10"/>
      <c r="I13" s="8"/>
      <c r="J13" s="39">
        <v>640213.52718750003</v>
      </c>
    </row>
    <row r="14" spans="1:11" x14ac:dyDescent="0.3">
      <c r="B14" s="7" t="s">
        <v>27</v>
      </c>
      <c r="C14" s="9" t="s">
        <v>26</v>
      </c>
      <c r="D14" s="7">
        <v>7</v>
      </c>
      <c r="E14" s="8"/>
      <c r="F14" s="8" t="e">
        <f>+#REF!-#REF!</f>
        <v>#REF!</v>
      </c>
      <c r="G14" s="9"/>
      <c r="H14" s="10"/>
      <c r="I14" s="8"/>
      <c r="J14" s="39">
        <v>652646.11875000002</v>
      </c>
    </row>
    <row r="15" spans="1:11" x14ac:dyDescent="0.3">
      <c r="B15" s="7" t="s">
        <v>29</v>
      </c>
      <c r="C15" s="9" t="s">
        <v>28</v>
      </c>
      <c r="D15" s="7">
        <v>8</v>
      </c>
      <c r="E15" s="8"/>
      <c r="F15" s="8" t="e">
        <f>+#REF!-#REF!</f>
        <v>#REF!</v>
      </c>
      <c r="G15" s="9"/>
      <c r="H15" s="10"/>
      <c r="I15" s="8"/>
      <c r="J15" s="39">
        <v>685274.13749999995</v>
      </c>
    </row>
    <row r="16" spans="1:11" x14ac:dyDescent="0.3">
      <c r="B16" s="13" t="s">
        <v>31</v>
      </c>
      <c r="C16" s="9" t="s">
        <v>30</v>
      </c>
      <c r="D16" s="13">
        <v>9</v>
      </c>
      <c r="E16" s="15"/>
      <c r="F16" s="16" t="e">
        <f>+#REF!-#REF!</f>
        <v>#REF!</v>
      </c>
      <c r="G16" s="17"/>
      <c r="H16" s="17"/>
      <c r="I16" s="8"/>
      <c r="J16" s="39">
        <v>719541.375</v>
      </c>
    </row>
    <row r="17" spans="2:10" x14ac:dyDescent="0.3">
      <c r="B17" s="7" t="s">
        <v>33</v>
      </c>
      <c r="C17" s="9" t="s">
        <v>32</v>
      </c>
      <c r="D17" s="7">
        <v>9</v>
      </c>
      <c r="E17" s="8"/>
      <c r="F17" s="8" t="e">
        <f>+#REF!-#REF!</f>
        <v>#REF!</v>
      </c>
      <c r="G17" s="11"/>
      <c r="H17" s="10"/>
      <c r="I17" s="8"/>
      <c r="J17" s="39">
        <v>825421.84375</v>
      </c>
    </row>
    <row r="18" spans="2:10" x14ac:dyDescent="0.3">
      <c r="B18" s="7" t="s">
        <v>35</v>
      </c>
      <c r="C18" s="9" t="s">
        <v>34</v>
      </c>
      <c r="D18" s="7">
        <v>10</v>
      </c>
      <c r="E18" s="8"/>
      <c r="F18" s="8" t="e">
        <f>+#REF!-#REF!</f>
        <v>#REF!</v>
      </c>
      <c r="G18" s="9"/>
      <c r="H18" s="10"/>
      <c r="I18" s="8"/>
      <c r="J18" s="39">
        <v>990502.1875</v>
      </c>
    </row>
    <row r="19" spans="2:10" x14ac:dyDescent="0.3">
      <c r="B19" s="18" t="s">
        <v>37</v>
      </c>
      <c r="C19" s="9" t="s">
        <v>36</v>
      </c>
      <c r="D19" s="19">
        <v>11</v>
      </c>
      <c r="E19" s="8"/>
      <c r="F19" s="8" t="e">
        <f>+#REF!-#REF!</f>
        <v>#REF!</v>
      </c>
      <c r="G19" s="9"/>
      <c r="H19" s="10"/>
      <c r="I19" s="8"/>
      <c r="J19" s="39">
        <v>1139080.03125</v>
      </c>
    </row>
    <row r="20" spans="2:10" x14ac:dyDescent="0.3">
      <c r="B20" s="18" t="s">
        <v>141</v>
      </c>
      <c r="C20" s="9" t="s">
        <v>36</v>
      </c>
      <c r="D20" s="19"/>
      <c r="E20" s="8"/>
      <c r="F20" s="8"/>
      <c r="G20" s="9"/>
      <c r="H20" s="10"/>
      <c r="I20" s="8"/>
      <c r="J20" s="39">
        <v>1224510.65625</v>
      </c>
    </row>
    <row r="21" spans="2:10" x14ac:dyDescent="0.3">
      <c r="B21" s="18" t="s">
        <v>39</v>
      </c>
      <c r="C21" s="9" t="s">
        <v>38</v>
      </c>
      <c r="D21" s="19">
        <v>12</v>
      </c>
      <c r="E21" s="8"/>
      <c r="F21" s="8" t="e">
        <f>+#REF!-#REF!</f>
        <v>#REF!</v>
      </c>
      <c r="G21" s="9"/>
      <c r="H21" s="10"/>
      <c r="I21" s="8"/>
      <c r="J21" s="39">
        <v>1309941.28125</v>
      </c>
    </row>
    <row r="22" spans="2:10" hidden="1" x14ac:dyDescent="0.3">
      <c r="B22" s="18"/>
      <c r="C22" s="9" t="s">
        <v>40</v>
      </c>
      <c r="D22" s="19" t="s">
        <v>41</v>
      </c>
      <c r="E22" s="8"/>
      <c r="F22" s="8" t="e">
        <f>+#REF!-#REF!</f>
        <v>#REF!</v>
      </c>
      <c r="G22" s="9"/>
      <c r="H22" s="10"/>
      <c r="I22" s="8"/>
      <c r="J22" s="39">
        <v>0</v>
      </c>
    </row>
    <row r="23" spans="2:10" hidden="1" x14ac:dyDescent="0.3">
      <c r="B23" s="18"/>
      <c r="C23" s="9" t="s">
        <v>40</v>
      </c>
      <c r="D23" s="19">
        <v>11</v>
      </c>
      <c r="E23" s="8"/>
      <c r="F23" s="8" t="e">
        <f>+#REF!-#REF!</f>
        <v>#REF!</v>
      </c>
      <c r="G23" s="9"/>
      <c r="H23" s="10"/>
      <c r="I23" s="8"/>
      <c r="J23" s="39">
        <v>0</v>
      </c>
    </row>
    <row r="24" spans="2:10" x14ac:dyDescent="0.3">
      <c r="B24" s="18" t="s">
        <v>142</v>
      </c>
      <c r="C24" s="9" t="s">
        <v>38</v>
      </c>
      <c r="D24" s="19"/>
      <c r="E24" s="8"/>
      <c r="F24" s="8"/>
      <c r="H24" s="10"/>
      <c r="I24" s="8"/>
      <c r="J24" s="39">
        <v>1421285.8625</v>
      </c>
    </row>
    <row r="25" spans="2:10" x14ac:dyDescent="0.3">
      <c r="B25" s="18" t="s">
        <v>43</v>
      </c>
      <c r="C25" s="9" t="s">
        <v>42</v>
      </c>
      <c r="D25" s="19">
        <v>13</v>
      </c>
      <c r="E25" s="8"/>
      <c r="F25" s="20" t="e">
        <f>+#REF!-#REF!</f>
        <v>#REF!</v>
      </c>
      <c r="H25" s="14"/>
      <c r="I25" s="8"/>
      <c r="J25" s="39">
        <v>1506431.71875</v>
      </c>
    </row>
    <row r="26" spans="2:10" x14ac:dyDescent="0.3">
      <c r="B26" s="18" t="s">
        <v>45</v>
      </c>
      <c r="C26" s="9" t="s">
        <v>44</v>
      </c>
      <c r="D26" s="19">
        <v>13</v>
      </c>
      <c r="E26" s="20" t="e">
        <f>+#REF!+H26</f>
        <v>#REF!</v>
      </c>
      <c r="F26" s="20" t="e">
        <f>+E26-#REF!</f>
        <v>#REF!</v>
      </c>
      <c r="G26" s="9"/>
      <c r="H26" s="20" t="e">
        <f>+E79</f>
        <v>#REF!</v>
      </c>
      <c r="I26" s="12" t="e">
        <f>+H26/#REF!</f>
        <v>#REF!</v>
      </c>
      <c r="J26" s="39">
        <v>1729878.4868749999</v>
      </c>
    </row>
    <row r="27" spans="2:10" x14ac:dyDescent="0.3">
      <c r="B27" s="18" t="s">
        <v>157</v>
      </c>
      <c r="C27" s="9" t="s">
        <v>46</v>
      </c>
      <c r="D27" s="19">
        <v>14</v>
      </c>
      <c r="E27" s="20" t="s">
        <v>47</v>
      </c>
      <c r="F27" s="20" t="e">
        <f>+#REF!-#REF!</f>
        <v>#REF!</v>
      </c>
      <c r="G27" s="9"/>
      <c r="H27" s="10"/>
      <c r="I27" s="8"/>
      <c r="J27" s="39">
        <v>1732400.25</v>
      </c>
    </row>
    <row r="28" spans="2:10" x14ac:dyDescent="0.3">
      <c r="B28" s="18" t="s">
        <v>158</v>
      </c>
      <c r="C28" s="9" t="s">
        <v>48</v>
      </c>
      <c r="D28" s="18">
        <v>14</v>
      </c>
      <c r="E28" s="8" t="s">
        <v>47</v>
      </c>
      <c r="F28" s="8" t="e">
        <f>+#REF!-#REF!</f>
        <v>#REF!</v>
      </c>
      <c r="G28" s="9"/>
      <c r="H28" s="10"/>
      <c r="I28" s="8"/>
      <c r="J28" s="39">
        <v>1732400.25</v>
      </c>
    </row>
    <row r="29" spans="2:10" s="23" customFormat="1" x14ac:dyDescent="0.3">
      <c r="B29" s="13" t="s">
        <v>50</v>
      </c>
      <c r="C29" s="21" t="s">
        <v>49</v>
      </c>
      <c r="D29" s="13">
        <v>14</v>
      </c>
      <c r="E29" s="15" t="e">
        <f>+#REF!+H29</f>
        <v>#REF!</v>
      </c>
      <c r="F29" s="15" t="e">
        <f>+E29-#REF!</f>
        <v>#REF!</v>
      </c>
      <c r="G29" s="21"/>
      <c r="H29" s="22" t="e">
        <f>+H26</f>
        <v>#REF!</v>
      </c>
      <c r="I29" s="15"/>
      <c r="J29" s="39">
        <v>1955847.0181249999</v>
      </c>
    </row>
    <row r="30" spans="2:10" x14ac:dyDescent="0.3">
      <c r="B30" s="18" t="s">
        <v>52</v>
      </c>
      <c r="C30" s="9" t="s">
        <v>51</v>
      </c>
      <c r="D30" s="18">
        <v>15</v>
      </c>
      <c r="E30" s="24" t="s">
        <v>47</v>
      </c>
      <c r="F30" s="8" t="e">
        <f>+#REF!-#REF!</f>
        <v>#REF!</v>
      </c>
      <c r="G30" s="9"/>
      <c r="H30" s="10"/>
      <c r="I30" s="8"/>
      <c r="J30" s="39">
        <v>2075269.875</v>
      </c>
    </row>
    <row r="31" spans="2:10" x14ac:dyDescent="0.3">
      <c r="B31" s="18" t="s">
        <v>54</v>
      </c>
      <c r="C31" s="9" t="s">
        <v>53</v>
      </c>
      <c r="D31" s="18">
        <v>15</v>
      </c>
      <c r="E31" s="8" t="s">
        <v>47</v>
      </c>
      <c r="F31" s="8" t="e">
        <f>+#REF!-#REF!</f>
        <v>#REF!</v>
      </c>
      <c r="G31" s="9"/>
      <c r="H31" s="10"/>
      <c r="I31" s="8"/>
      <c r="J31" s="39">
        <v>2075269.875</v>
      </c>
    </row>
    <row r="32" spans="2:10" x14ac:dyDescent="0.3">
      <c r="B32" s="18" t="s">
        <v>56</v>
      </c>
      <c r="C32" s="9" t="s">
        <v>55</v>
      </c>
      <c r="D32" s="18">
        <v>16</v>
      </c>
      <c r="E32" s="8" t="s">
        <v>47</v>
      </c>
      <c r="F32" s="8" t="e">
        <f>+#REF!-#REF!</f>
        <v>#REF!</v>
      </c>
      <c r="G32" s="9"/>
      <c r="H32" s="10"/>
      <c r="I32" s="8"/>
      <c r="J32" s="39">
        <v>2305414.34375</v>
      </c>
    </row>
    <row r="33" spans="2:10" x14ac:dyDescent="0.3">
      <c r="B33" s="18" t="s">
        <v>58</v>
      </c>
      <c r="C33" s="9" t="s">
        <v>57</v>
      </c>
      <c r="D33" s="18">
        <v>17</v>
      </c>
      <c r="E33" s="8" t="s">
        <v>47</v>
      </c>
      <c r="F33" s="8" t="e">
        <f>+#REF!-#REF!</f>
        <v>#REF!</v>
      </c>
      <c r="G33" s="9"/>
      <c r="H33" s="10"/>
      <c r="I33" s="8"/>
      <c r="J33" s="39">
        <v>2420685.3125</v>
      </c>
    </row>
    <row r="34" spans="2:10" s="23" customFormat="1" x14ac:dyDescent="0.3">
      <c r="B34" s="13" t="s">
        <v>60</v>
      </c>
      <c r="C34" s="21" t="s">
        <v>59</v>
      </c>
      <c r="D34" s="13">
        <v>17</v>
      </c>
      <c r="E34" s="15" t="e">
        <f>+#REF!+H34</f>
        <v>#REF!</v>
      </c>
      <c r="F34" s="15" t="e">
        <f>+E34-#REF!</f>
        <v>#REF!</v>
      </c>
      <c r="G34" s="15"/>
      <c r="H34" s="15" t="e">
        <f>+H29</f>
        <v>#REF!</v>
      </c>
      <c r="I34" s="15"/>
      <c r="J34" s="39">
        <v>2644132.0806249999</v>
      </c>
    </row>
    <row r="35" spans="2:10" x14ac:dyDescent="0.3">
      <c r="B35" s="18" t="s">
        <v>62</v>
      </c>
      <c r="C35" s="9" t="s">
        <v>61</v>
      </c>
      <c r="D35" s="18">
        <v>18</v>
      </c>
      <c r="E35" s="8" t="s">
        <v>47</v>
      </c>
      <c r="F35" s="8" t="e">
        <f>+#REF!-#REF!</f>
        <v>#REF!</v>
      </c>
      <c r="G35" s="9"/>
      <c r="H35" s="10"/>
      <c r="I35" s="8"/>
      <c r="J35" s="39">
        <v>2617970.6875</v>
      </c>
    </row>
    <row r="36" spans="2:10" s="23" customFormat="1" x14ac:dyDescent="0.3">
      <c r="B36" s="13" t="s">
        <v>64</v>
      </c>
      <c r="C36" s="21" t="s">
        <v>63</v>
      </c>
      <c r="D36" s="13">
        <v>18</v>
      </c>
      <c r="E36" s="15" t="e">
        <f>+#REF!+H36</f>
        <v>#REF!</v>
      </c>
      <c r="F36" s="15" t="e">
        <f>+E36-#REF!</f>
        <v>#REF!</v>
      </c>
      <c r="G36" s="15"/>
      <c r="H36" s="15" t="e">
        <f>+E80</f>
        <v>#REF!</v>
      </c>
      <c r="I36" s="15"/>
      <c r="J36" s="39">
        <v>2915899.7116666669</v>
      </c>
    </row>
    <row r="37" spans="2:10" x14ac:dyDescent="0.3">
      <c r="B37" s="18" t="s">
        <v>66</v>
      </c>
      <c r="C37" s="9" t="s">
        <v>65</v>
      </c>
      <c r="D37" s="18">
        <v>18</v>
      </c>
      <c r="E37" s="8" t="s">
        <v>47</v>
      </c>
      <c r="F37" s="8" t="e">
        <f>+#REF!-#REF!</f>
        <v>#REF!</v>
      </c>
      <c r="G37" s="8"/>
      <c r="H37" s="25">
        <v>0</v>
      </c>
      <c r="I37" s="8"/>
      <c r="J37" s="39">
        <v>2617970.6875</v>
      </c>
    </row>
    <row r="38" spans="2:10" x14ac:dyDescent="0.3">
      <c r="B38" s="18" t="s">
        <v>68</v>
      </c>
      <c r="C38" s="9" t="s">
        <v>67</v>
      </c>
      <c r="D38" s="18">
        <v>18</v>
      </c>
      <c r="E38" s="8" t="e">
        <f>+#REF!+H38</f>
        <v>#REF!</v>
      </c>
      <c r="F38" s="8" t="e">
        <f>+E38-#REF!</f>
        <v>#REF!</v>
      </c>
      <c r="G38" s="8"/>
      <c r="H38" s="25" t="e">
        <f>+E80</f>
        <v>#REF!</v>
      </c>
      <c r="I38" s="8"/>
      <c r="J38" s="39">
        <v>2915899.7116666669</v>
      </c>
    </row>
    <row r="39" spans="2:10" x14ac:dyDescent="0.3">
      <c r="B39" s="18" t="s">
        <v>70</v>
      </c>
      <c r="C39" s="9" t="s">
        <v>69</v>
      </c>
      <c r="D39" s="18">
        <v>19</v>
      </c>
      <c r="E39" s="8" t="e">
        <f>+#REF!+H39</f>
        <v>#REF!</v>
      </c>
      <c r="F39" s="8" t="e">
        <f>+E39-#REF!</f>
        <v>#REF!</v>
      </c>
      <c r="G39" s="8"/>
      <c r="H39" s="25" t="e">
        <f>+E80</f>
        <v>#REF!</v>
      </c>
      <c r="I39" s="8"/>
      <c r="J39" s="39">
        <v>3234579.0841666665</v>
      </c>
    </row>
    <row r="40" spans="2:10" x14ac:dyDescent="0.3">
      <c r="B40" s="13" t="s">
        <v>72</v>
      </c>
      <c r="C40" s="9" t="s">
        <v>71</v>
      </c>
      <c r="D40" s="8" t="s">
        <v>47</v>
      </c>
      <c r="E40" s="8">
        <v>0</v>
      </c>
      <c r="F40" s="8">
        <v>0</v>
      </c>
      <c r="G40" s="9"/>
      <c r="H40" s="10"/>
      <c r="I40" s="8"/>
      <c r="J40" s="39">
        <v>1082126.28125</v>
      </c>
    </row>
    <row r="41" spans="2:10" x14ac:dyDescent="0.3">
      <c r="B41" s="13" t="s">
        <v>74</v>
      </c>
      <c r="C41" s="9" t="s">
        <v>73</v>
      </c>
      <c r="D41" s="8" t="s">
        <v>47</v>
      </c>
      <c r="E41" s="8">
        <v>0</v>
      </c>
      <c r="F41" s="8">
        <v>0</v>
      </c>
      <c r="G41" s="9"/>
      <c r="H41" s="10"/>
      <c r="I41" s="8"/>
      <c r="J41" s="39">
        <v>1244444.46875</v>
      </c>
    </row>
    <row r="42" spans="2:10" x14ac:dyDescent="0.3">
      <c r="B42" s="7" t="s">
        <v>76</v>
      </c>
      <c r="C42" s="9" t="s">
        <v>75</v>
      </c>
      <c r="D42" s="7">
        <v>14</v>
      </c>
      <c r="E42" s="8" t="e">
        <f>+#REF!-#REF!</f>
        <v>#REF!</v>
      </c>
      <c r="F42" s="8" t="e">
        <f>+#REF!-#REF!</f>
        <v>#REF!</v>
      </c>
      <c r="G42" s="9"/>
      <c r="H42" s="10"/>
      <c r="I42" s="8"/>
      <c r="J42" s="39">
        <v>1533223.125</v>
      </c>
    </row>
    <row r="43" spans="2:10" x14ac:dyDescent="0.3">
      <c r="B43" s="7" t="s">
        <v>78</v>
      </c>
      <c r="C43" s="9" t="s">
        <v>77</v>
      </c>
      <c r="D43" s="7">
        <v>14</v>
      </c>
      <c r="E43" s="8" t="e">
        <f>+#REF!-#REF!</f>
        <v>#REF!</v>
      </c>
      <c r="F43" s="8" t="e">
        <f>+#REF!-#REF!</f>
        <v>#REF!</v>
      </c>
      <c r="G43" s="9"/>
      <c r="H43" s="10"/>
      <c r="I43" s="8"/>
      <c r="J43" s="39">
        <v>1533223.125</v>
      </c>
    </row>
    <row r="44" spans="2:10" x14ac:dyDescent="0.3">
      <c r="B44" s="7" t="s">
        <v>80</v>
      </c>
      <c r="C44" s="9" t="s">
        <v>79</v>
      </c>
      <c r="D44" s="7">
        <v>17</v>
      </c>
      <c r="E44" s="8" t="e">
        <f>+#REF!-#REF!</f>
        <v>#REF!</v>
      </c>
      <c r="F44" s="8" t="e">
        <f>+#REF!-#REF!</f>
        <v>#REF!</v>
      </c>
      <c r="G44" s="9"/>
      <c r="H44" s="10"/>
      <c r="I44" s="8"/>
      <c r="J44" s="39">
        <v>2420685.3125</v>
      </c>
    </row>
    <row r="45" spans="2:10" x14ac:dyDescent="0.3">
      <c r="B45" s="7" t="s">
        <v>82</v>
      </c>
      <c r="C45" s="9" t="s">
        <v>83</v>
      </c>
      <c r="D45" s="7">
        <v>16</v>
      </c>
      <c r="E45" s="8" t="e">
        <f>+#REF!-#REF!</f>
        <v>#REF!</v>
      </c>
      <c r="F45" s="8" t="e">
        <f>+#REF!-#REF!</f>
        <v>#REF!</v>
      </c>
      <c r="G45" s="9"/>
      <c r="H45" s="10"/>
      <c r="I45" s="8"/>
      <c r="J45" s="39">
        <v>2075269.875</v>
      </c>
    </row>
    <row r="46" spans="2:10" x14ac:dyDescent="0.3">
      <c r="B46" s="7" t="s">
        <v>85</v>
      </c>
      <c r="C46" s="9" t="s">
        <v>84</v>
      </c>
      <c r="D46" s="7">
        <v>17</v>
      </c>
      <c r="E46" s="8" t="e">
        <f>+#REF!-#REF!</f>
        <v>#REF!</v>
      </c>
      <c r="F46" s="8" t="e">
        <f>+#REF!-#REF!</f>
        <v>#REF!</v>
      </c>
      <c r="G46" s="9"/>
      <c r="H46" s="10"/>
      <c r="I46" s="8"/>
      <c r="J46" s="39">
        <v>2420685.3125</v>
      </c>
    </row>
    <row r="47" spans="2:10" x14ac:dyDescent="0.3">
      <c r="B47" s="7" t="s">
        <v>87</v>
      </c>
      <c r="C47" s="9" t="s">
        <v>86</v>
      </c>
      <c r="D47" s="7">
        <v>17</v>
      </c>
      <c r="E47" s="8" t="e">
        <f>+#REF!-#REF!</f>
        <v>#REF!</v>
      </c>
      <c r="F47" s="8" t="e">
        <f>+#REF!-#REF!</f>
        <v>#REF!</v>
      </c>
      <c r="G47" s="9"/>
      <c r="H47" s="10"/>
      <c r="I47" s="8"/>
      <c r="J47" s="39">
        <v>2420685.3125</v>
      </c>
    </row>
    <row r="48" spans="2:10" x14ac:dyDescent="0.3">
      <c r="B48" s="7" t="s">
        <v>89</v>
      </c>
      <c r="C48" s="9" t="s">
        <v>88</v>
      </c>
      <c r="D48" s="7">
        <v>87</v>
      </c>
      <c r="E48" s="8" t="e">
        <f>+#REF!-#REF!</f>
        <v>#REF!</v>
      </c>
      <c r="F48" s="8" t="e">
        <f>+#REF!-#REF!</f>
        <v>#REF!</v>
      </c>
      <c r="G48" s="9"/>
      <c r="H48" s="10"/>
      <c r="I48" s="8"/>
      <c r="J48" s="39">
        <v>825421.84375</v>
      </c>
    </row>
    <row r="49" spans="2:10" x14ac:dyDescent="0.3">
      <c r="B49" s="26" t="s">
        <v>47</v>
      </c>
      <c r="C49" s="9" t="s">
        <v>90</v>
      </c>
      <c r="D49" s="26" t="s">
        <v>47</v>
      </c>
      <c r="E49" s="8" t="e">
        <f>+#REF!-#REF!</f>
        <v>#REF!</v>
      </c>
      <c r="F49" s="8" t="e">
        <f>+#REF!-#REF!</f>
        <v>#REF!</v>
      </c>
      <c r="G49" s="9"/>
      <c r="H49" s="27"/>
      <c r="I49" s="8"/>
      <c r="J49" s="39">
        <v>998758.46875</v>
      </c>
    </row>
    <row r="50" spans="2:10" x14ac:dyDescent="0.3">
      <c r="B50" s="7" t="s">
        <v>92</v>
      </c>
      <c r="C50" s="9" t="s">
        <v>91</v>
      </c>
      <c r="D50" s="26">
        <v>88</v>
      </c>
      <c r="E50" s="8" t="e">
        <f>+#REF!-#REF!</f>
        <v>#REF!</v>
      </c>
      <c r="F50" s="8" t="e">
        <f>+#REF!-#REF!</f>
        <v>#REF!</v>
      </c>
      <c r="G50" s="9"/>
      <c r="H50" s="10"/>
      <c r="I50" s="8"/>
      <c r="J50" s="39">
        <v>1208496.1875</v>
      </c>
    </row>
    <row r="51" spans="2:10" x14ac:dyDescent="0.3">
      <c r="B51" s="7" t="s">
        <v>94</v>
      </c>
      <c r="C51" s="9" t="s">
        <v>93</v>
      </c>
      <c r="D51" s="7">
        <v>89</v>
      </c>
      <c r="E51" s="8" t="e">
        <f>+#REF!-#REF!</f>
        <v>#REF!</v>
      </c>
      <c r="F51" s="8" t="e">
        <f>+#REF!-#REF!</f>
        <v>#REF!</v>
      </c>
      <c r="G51" s="9"/>
      <c r="H51" s="10"/>
      <c r="I51" s="8"/>
      <c r="J51" s="39">
        <v>1510622.75</v>
      </c>
    </row>
    <row r="52" spans="2:10" x14ac:dyDescent="0.3">
      <c r="B52" s="18" t="s">
        <v>96</v>
      </c>
      <c r="C52" s="9" t="s">
        <v>95</v>
      </c>
      <c r="D52" s="7">
        <v>90</v>
      </c>
      <c r="E52" s="8" t="e">
        <f>+#REF!-#REF!</f>
        <v>#REF!</v>
      </c>
      <c r="F52" s="8" t="e">
        <f>+#REF!-#REF!</f>
        <v>#REF!</v>
      </c>
      <c r="G52" s="9"/>
      <c r="H52" s="10"/>
      <c r="I52" s="8"/>
      <c r="J52" s="39">
        <v>2039341.71875</v>
      </c>
    </row>
    <row r="53" spans="2:10" x14ac:dyDescent="0.3">
      <c r="B53" s="18" t="s">
        <v>159</v>
      </c>
      <c r="C53" s="9" t="s">
        <v>154</v>
      </c>
      <c r="D53" s="7">
        <v>90</v>
      </c>
      <c r="E53" s="8" t="e">
        <f>+#REF!-#REF!</f>
        <v>#REF!</v>
      </c>
      <c r="F53" s="8" t="e">
        <f>+#REF!-#REF!</f>
        <v>#REF!</v>
      </c>
      <c r="G53" s="9"/>
      <c r="H53" s="10"/>
      <c r="I53" s="8"/>
      <c r="J53" s="39">
        <v>2243273.375</v>
      </c>
    </row>
    <row r="54" spans="2:10" x14ac:dyDescent="0.3">
      <c r="B54" s="18">
        <v>110</v>
      </c>
      <c r="C54" s="9" t="s">
        <v>97</v>
      </c>
      <c r="D54" s="7"/>
      <c r="E54" s="8" t="e">
        <f>+#REF!-#REF!</f>
        <v>#REF!</v>
      </c>
      <c r="F54" s="8" t="e">
        <f>+#REF!-#REF!</f>
        <v>#REF!</v>
      </c>
      <c r="G54" s="9"/>
      <c r="H54" s="10"/>
      <c r="I54" s="8"/>
      <c r="J54" s="39">
        <v>2651141.71875</v>
      </c>
    </row>
    <row r="55" spans="2:10" x14ac:dyDescent="0.3">
      <c r="B55" s="18" t="s">
        <v>99</v>
      </c>
      <c r="C55" s="9" t="s">
        <v>98</v>
      </c>
      <c r="D55" s="7">
        <v>91</v>
      </c>
      <c r="E55" s="8" t="e">
        <f>+#REF!-#REF!</f>
        <v>#REF!</v>
      </c>
      <c r="F55" s="8" t="e">
        <f>+#REF!-#REF!</f>
        <v>#REF!</v>
      </c>
      <c r="G55" s="9"/>
      <c r="H55" s="10"/>
      <c r="I55" s="8"/>
      <c r="J55" s="39">
        <v>3433712.40625</v>
      </c>
    </row>
    <row r="56" spans="2:10" x14ac:dyDescent="0.3">
      <c r="B56" s="18" t="s">
        <v>100</v>
      </c>
      <c r="C56" s="9" t="s">
        <v>101</v>
      </c>
      <c r="D56" s="7">
        <v>19</v>
      </c>
      <c r="E56" s="8" t="e">
        <f>+#REF!-#REF!</f>
        <v>#REF!</v>
      </c>
      <c r="F56" s="8" t="e">
        <f>+#REF!-#REF!</f>
        <v>#REF!</v>
      </c>
      <c r="G56" s="9"/>
      <c r="H56" s="10"/>
      <c r="I56" s="8"/>
      <c r="J56" s="39">
        <v>2936650.0625</v>
      </c>
    </row>
    <row r="57" spans="2:10" x14ac:dyDescent="0.3">
      <c r="B57" s="18">
        <v>93</v>
      </c>
      <c r="C57" s="9" t="s">
        <v>102</v>
      </c>
      <c r="D57" s="7">
        <v>17</v>
      </c>
      <c r="E57" s="8" t="e">
        <f>+#REF!-#REF!</f>
        <v>#REF!</v>
      </c>
      <c r="F57" s="8" t="e">
        <f>+#REF!-#REF!</f>
        <v>#REF!</v>
      </c>
      <c r="G57" s="9"/>
      <c r="H57" s="10"/>
      <c r="I57" s="8"/>
      <c r="J57" s="39">
        <v>2420685.3125</v>
      </c>
    </row>
    <row r="58" spans="2:10" x14ac:dyDescent="0.3">
      <c r="B58" s="18" t="s">
        <v>104</v>
      </c>
      <c r="C58" s="9" t="s">
        <v>103</v>
      </c>
      <c r="D58" s="7">
        <v>19</v>
      </c>
      <c r="E58" s="8" t="e">
        <f>+#REF!-#REF!</f>
        <v>#REF!</v>
      </c>
      <c r="F58" s="8" t="e">
        <f>+#REF!-#REF!</f>
        <v>#REF!</v>
      </c>
      <c r="G58" s="9"/>
      <c r="H58" s="10"/>
      <c r="I58" s="8"/>
      <c r="J58" s="39">
        <v>2936650.0625</v>
      </c>
    </row>
    <row r="59" spans="2:10" x14ac:dyDescent="0.3">
      <c r="B59" s="18" t="s">
        <v>106</v>
      </c>
      <c r="C59" s="9" t="s">
        <v>105</v>
      </c>
      <c r="D59" s="7">
        <v>19</v>
      </c>
      <c r="E59" s="8"/>
      <c r="F59" s="8" t="e">
        <f>+#REF!-#REF!</f>
        <v>#REF!</v>
      </c>
      <c r="G59" s="9"/>
      <c r="H59" s="10"/>
      <c r="I59" s="8"/>
      <c r="J59" s="39">
        <v>2936650.0625</v>
      </c>
    </row>
    <row r="60" spans="2:10" x14ac:dyDescent="0.3">
      <c r="B60" s="7">
        <v>95</v>
      </c>
      <c r="C60" s="9" t="s">
        <v>107</v>
      </c>
      <c r="D60" s="13">
        <v>15</v>
      </c>
      <c r="E60" s="8" t="e">
        <f>+#REF!-#REF!</f>
        <v>#REF!</v>
      </c>
      <c r="F60" s="8" t="e">
        <f>+#REF!-#REF!</f>
        <v>#REF!</v>
      </c>
      <c r="G60" s="9"/>
      <c r="H60" s="10"/>
      <c r="I60" s="8"/>
      <c r="J60" s="39">
        <v>1510622.75</v>
      </c>
    </row>
    <row r="61" spans="2:10" x14ac:dyDescent="0.3">
      <c r="B61" s="7">
        <v>96</v>
      </c>
      <c r="C61" s="9" t="s">
        <v>108</v>
      </c>
      <c r="D61" s="13">
        <v>15</v>
      </c>
      <c r="E61" s="8" t="e">
        <f>+#REF!-#REF!</f>
        <v>#REF!</v>
      </c>
      <c r="F61" s="8" t="e">
        <f>+#REF!-#REF!</f>
        <v>#REF!</v>
      </c>
      <c r="G61" s="9"/>
      <c r="H61" s="10"/>
      <c r="I61" s="8"/>
      <c r="J61" s="39">
        <v>1510622.75</v>
      </c>
    </row>
    <row r="62" spans="2:10" x14ac:dyDescent="0.3">
      <c r="B62" s="7">
        <v>97</v>
      </c>
      <c r="C62" s="9" t="s">
        <v>109</v>
      </c>
      <c r="D62" s="13">
        <v>16</v>
      </c>
      <c r="E62" s="8" t="e">
        <f>+#REF!-#REF!</f>
        <v>#REF!</v>
      </c>
      <c r="F62" s="8" t="e">
        <f>+#REF!-#REF!</f>
        <v>#REF!</v>
      </c>
      <c r="G62" s="9"/>
      <c r="H62" s="10"/>
      <c r="I62" s="8"/>
      <c r="J62" s="39">
        <v>2075269.875</v>
      </c>
    </row>
    <row r="63" spans="2:10" x14ac:dyDescent="0.3">
      <c r="B63" s="7" t="s">
        <v>111</v>
      </c>
      <c r="C63" s="9" t="s">
        <v>110</v>
      </c>
      <c r="D63" s="13">
        <v>17</v>
      </c>
      <c r="E63" s="8" t="e">
        <f>+#REF!-#REF!</f>
        <v>#REF!</v>
      </c>
      <c r="F63" s="8" t="e">
        <f>+#REF!-#REF!</f>
        <v>#REF!</v>
      </c>
      <c r="G63" s="9"/>
      <c r="H63" s="10"/>
      <c r="I63" s="8"/>
      <c r="J63" s="39">
        <v>2243273.375</v>
      </c>
    </row>
    <row r="64" spans="2:10" x14ac:dyDescent="0.3">
      <c r="B64" s="7" t="s">
        <v>153</v>
      </c>
      <c r="C64" s="9" t="s">
        <v>112</v>
      </c>
      <c r="D64" s="13">
        <v>19</v>
      </c>
      <c r="E64" s="8" t="e">
        <f>+#REF!-#REF!</f>
        <v>#REF!</v>
      </c>
      <c r="F64" s="8" t="e">
        <f>+#REF!-#REF!</f>
        <v>#REF!</v>
      </c>
      <c r="G64" s="9"/>
      <c r="H64" s="10"/>
      <c r="I64" s="8"/>
      <c r="J64" s="39">
        <v>2936650.0625</v>
      </c>
    </row>
    <row r="65" spans="2:10" x14ac:dyDescent="0.3">
      <c r="B65" s="7">
        <v>99</v>
      </c>
      <c r="C65" s="9" t="s">
        <v>81</v>
      </c>
      <c r="D65" s="13">
        <v>16</v>
      </c>
      <c r="E65" s="8" t="e">
        <f>+#REF!-#REF!</f>
        <v>#REF!</v>
      </c>
      <c r="F65" s="8" t="e">
        <f>+#REF!-#REF!</f>
        <v>#REF!</v>
      </c>
      <c r="G65" s="9"/>
      <c r="H65" s="10"/>
      <c r="I65" s="8"/>
      <c r="J65" s="39">
        <v>2039341.71875</v>
      </c>
    </row>
    <row r="66" spans="2:10" x14ac:dyDescent="0.3">
      <c r="B66" s="7">
        <v>100</v>
      </c>
      <c r="C66" s="9" t="s">
        <v>113</v>
      </c>
      <c r="D66" s="7">
        <v>14</v>
      </c>
      <c r="E66" s="8" t="e">
        <f>+#REF!-#REF!</f>
        <v>#REF!</v>
      </c>
      <c r="F66" s="8" t="e">
        <f>+#REF!-#REF!</f>
        <v>#REF!</v>
      </c>
      <c r="G66" s="9"/>
      <c r="H66" s="10"/>
      <c r="I66" s="8"/>
      <c r="J66" s="39">
        <v>1732400.25</v>
      </c>
    </row>
    <row r="67" spans="2:10" x14ac:dyDescent="0.3">
      <c r="B67" s="7">
        <v>101</v>
      </c>
      <c r="C67" s="9" t="s">
        <v>114</v>
      </c>
      <c r="D67" s="7">
        <v>17</v>
      </c>
      <c r="E67" s="8" t="e">
        <f>+#REF!-#REF!</f>
        <v>#REF!</v>
      </c>
      <c r="F67" s="8" t="e">
        <f>+#REF!-#REF!</f>
        <v>#REF!</v>
      </c>
      <c r="G67" s="9"/>
      <c r="H67" s="10"/>
      <c r="I67" s="8"/>
      <c r="J67" s="39">
        <v>2039341.71875</v>
      </c>
    </row>
    <row r="68" spans="2:10" x14ac:dyDescent="0.3">
      <c r="B68" s="7">
        <v>102</v>
      </c>
      <c r="C68" s="9" t="s">
        <v>115</v>
      </c>
      <c r="D68" s="7">
        <v>17</v>
      </c>
      <c r="E68" s="8" t="e">
        <f>+#REF!-#REF!</f>
        <v>#REF!</v>
      </c>
      <c r="F68" s="8" t="e">
        <f>+#REF!-#REF!</f>
        <v>#REF!</v>
      </c>
      <c r="G68" s="9"/>
      <c r="H68" s="10"/>
      <c r="I68" s="8"/>
      <c r="J68" s="39">
        <v>2039341.71875</v>
      </c>
    </row>
    <row r="69" spans="2:10" x14ac:dyDescent="0.3">
      <c r="B69" s="7">
        <v>103</v>
      </c>
      <c r="C69" s="9" t="s">
        <v>116</v>
      </c>
      <c r="D69" s="7">
        <v>20</v>
      </c>
      <c r="E69" s="8" t="e">
        <f>+#REF!-#REF!</f>
        <v>#REF!</v>
      </c>
      <c r="F69" s="8" t="e">
        <f>+#REF!-#REF!</f>
        <v>#REF!</v>
      </c>
      <c r="G69" s="9"/>
      <c r="H69" s="10"/>
      <c r="I69" s="8"/>
      <c r="J69" s="39">
        <v>3433712.40625</v>
      </c>
    </row>
    <row r="70" spans="2:10" x14ac:dyDescent="0.3">
      <c r="B70" s="7">
        <v>104</v>
      </c>
      <c r="C70" s="9" t="s">
        <v>117</v>
      </c>
      <c r="D70" s="7">
        <v>21</v>
      </c>
      <c r="E70" s="8" t="e">
        <f>+#REF!-#REF!</f>
        <v>#REF!</v>
      </c>
      <c r="F70" s="8" t="e">
        <f>+#REF!-#REF!</f>
        <v>#REF!</v>
      </c>
      <c r="G70" s="11"/>
      <c r="H70" s="10"/>
      <c r="I70" s="8"/>
      <c r="J70" s="39">
        <v>3777085.15625</v>
      </c>
    </row>
    <row r="71" spans="2:10" x14ac:dyDescent="0.3">
      <c r="B71" s="7">
        <v>105</v>
      </c>
      <c r="C71" s="9" t="s">
        <v>118</v>
      </c>
      <c r="D71" s="7">
        <v>22</v>
      </c>
      <c r="E71" s="8" t="e">
        <f>+#REF!-#REF!</f>
        <v>#REF!</v>
      </c>
      <c r="F71" s="8" t="e">
        <f>+#REF!-#REF!</f>
        <v>#REF!</v>
      </c>
      <c r="G71" s="9"/>
      <c r="H71" s="10"/>
      <c r="I71" s="8"/>
      <c r="J71" s="39">
        <v>3871512.6625000001</v>
      </c>
    </row>
    <row r="72" spans="2:10" x14ac:dyDescent="0.3">
      <c r="B72" s="7" t="s">
        <v>143</v>
      </c>
      <c r="C72" s="9" t="s">
        <v>119</v>
      </c>
      <c r="D72" s="7">
        <v>23</v>
      </c>
      <c r="E72" s="8" t="e">
        <f>+#REF!-#REF!</f>
        <v>#REF!</v>
      </c>
      <c r="F72" s="8" t="e">
        <f>+#REF!-#REF!</f>
        <v>#REF!</v>
      </c>
      <c r="G72" s="9"/>
      <c r="H72" s="10"/>
      <c r="I72" s="8"/>
      <c r="J72" s="39">
        <v>3965938.15625</v>
      </c>
    </row>
    <row r="73" spans="2:10" x14ac:dyDescent="0.3">
      <c r="B73" s="7" t="s">
        <v>144</v>
      </c>
      <c r="C73" s="9" t="s">
        <v>120</v>
      </c>
      <c r="D73" s="7">
        <v>23</v>
      </c>
      <c r="E73" s="8" t="e">
        <f>+#REF!+H73</f>
        <v>#REF!</v>
      </c>
      <c r="F73" s="8" t="e">
        <f>+E73-#REF!</f>
        <v>#REF!</v>
      </c>
      <c r="G73" s="8"/>
      <c r="H73" s="25" t="e">
        <f>+E80</f>
        <v>#REF!</v>
      </c>
      <c r="I73" s="8"/>
      <c r="J73" s="39">
        <v>4263867.1804166669</v>
      </c>
    </row>
    <row r="74" spans="2:10" x14ac:dyDescent="0.3">
      <c r="B74" s="7" t="s">
        <v>163</v>
      </c>
      <c r="C74" s="9" t="s">
        <v>121</v>
      </c>
      <c r="D74" s="7">
        <v>24</v>
      </c>
      <c r="E74" s="8"/>
      <c r="F74" s="8"/>
      <c r="G74" s="8"/>
      <c r="H74" s="25"/>
      <c r="I74" s="8"/>
      <c r="J74" s="39">
        <v>4062666.9562499998</v>
      </c>
    </row>
    <row r="75" spans="2:10" x14ac:dyDescent="0.3">
      <c r="B75" s="7" t="s">
        <v>164</v>
      </c>
      <c r="C75" s="9" t="s">
        <v>122</v>
      </c>
      <c r="D75" s="7">
        <v>24</v>
      </c>
      <c r="E75" s="8" t="e">
        <f>+#REF!+H75</f>
        <v>#REF!</v>
      </c>
      <c r="F75" s="8" t="e">
        <f>+E75-#REF!</f>
        <v>#REF!</v>
      </c>
      <c r="G75" s="8"/>
      <c r="H75" s="25" t="e">
        <f>+E80</f>
        <v>#REF!</v>
      </c>
      <c r="I75" s="8"/>
      <c r="J75" s="39">
        <v>4360595.9804166667</v>
      </c>
    </row>
    <row r="76" spans="2:10" x14ac:dyDescent="0.3">
      <c r="B76" s="7" t="s">
        <v>145</v>
      </c>
      <c r="C76" s="9" t="s">
        <v>123</v>
      </c>
      <c r="D76" s="7">
        <v>25</v>
      </c>
      <c r="E76" s="8"/>
      <c r="F76" s="8"/>
      <c r="G76" s="8"/>
      <c r="H76" s="25"/>
      <c r="I76" s="8"/>
      <c r="J76" s="39">
        <v>4468935.3624999998</v>
      </c>
    </row>
    <row r="77" spans="2:10" x14ac:dyDescent="0.3">
      <c r="B77" s="7" t="s">
        <v>146</v>
      </c>
      <c r="C77" s="9" t="s">
        <v>124</v>
      </c>
      <c r="D77" s="7">
        <v>25</v>
      </c>
      <c r="E77" s="8" t="e">
        <f>+#REF!+H77</f>
        <v>#REF!</v>
      </c>
      <c r="F77" s="8" t="e">
        <f>+E77-#REF!</f>
        <v>#REF!</v>
      </c>
      <c r="G77" s="8"/>
      <c r="H77" s="25" t="e">
        <f>+E80</f>
        <v>#REF!</v>
      </c>
      <c r="I77" s="8"/>
      <c r="J77" s="39">
        <v>4766864.3866666667</v>
      </c>
    </row>
    <row r="78" spans="2:10" hidden="1" x14ac:dyDescent="0.3">
      <c r="D78" s="29" t="s">
        <v>125</v>
      </c>
      <c r="E78" s="31" t="s">
        <v>126</v>
      </c>
      <c r="F78" s="30" t="s">
        <v>127</v>
      </c>
      <c r="G78" s="30">
        <f>+J76/3000</f>
        <v>1489.6451208333333</v>
      </c>
      <c r="I78" s="28"/>
      <c r="J78" s="38"/>
    </row>
    <row r="79" spans="2:10" hidden="1" x14ac:dyDescent="0.3">
      <c r="B79" s="33" t="e">
        <f>+#REF!-#REF!</f>
        <v>#REF!</v>
      </c>
      <c r="D79" s="29" t="s">
        <v>128</v>
      </c>
      <c r="E79" s="29" t="e">
        <f>+#REF!*#REF!</f>
        <v>#REF!</v>
      </c>
      <c r="F79" s="29" t="e">
        <f>+#REF!*G78</f>
        <v>#REF!</v>
      </c>
      <c r="G79" s="30"/>
      <c r="J79" s="38"/>
    </row>
    <row r="80" spans="2:10" hidden="1" x14ac:dyDescent="0.3">
      <c r="D80" s="29" t="s">
        <v>129</v>
      </c>
      <c r="E80" s="34" t="e">
        <f>+#REF!*#REF!</f>
        <v>#REF!</v>
      </c>
      <c r="F80" s="29" t="e">
        <f>+#REF!*G78</f>
        <v>#REF!</v>
      </c>
      <c r="J80" s="38"/>
    </row>
    <row r="81" spans="2:21" hidden="1" x14ac:dyDescent="0.3">
      <c r="D81" s="35"/>
      <c r="J81" s="38"/>
    </row>
    <row r="82" spans="2:21" hidden="1" x14ac:dyDescent="0.3">
      <c r="J82" s="38"/>
    </row>
    <row r="83" spans="2:21" hidden="1" x14ac:dyDescent="0.3"/>
    <row r="84" spans="2:21" hidden="1" x14ac:dyDescent="0.3">
      <c r="B84" s="8" t="s">
        <v>130</v>
      </c>
    </row>
    <row r="85" spans="2:21" hidden="1" x14ac:dyDescent="0.3">
      <c r="B85" t="s">
        <v>131</v>
      </c>
      <c r="C85" s="36" t="e">
        <f>+#REF!-#REF!</f>
        <v>#REF!</v>
      </c>
      <c r="D85" t="e">
        <f>+C85/#REF!</f>
        <v>#REF!</v>
      </c>
    </row>
    <row r="86" spans="2:21" hidden="1" x14ac:dyDescent="0.3">
      <c r="B86" t="s">
        <v>132</v>
      </c>
      <c r="C86" s="36" t="e">
        <f>+#REF!-#REF!</f>
        <v>#REF!</v>
      </c>
      <c r="D86" t="e">
        <f>+C86/#REF!</f>
        <v>#REF!</v>
      </c>
    </row>
    <row r="87" spans="2:21" hidden="1" x14ac:dyDescent="0.3">
      <c r="B87" t="s">
        <v>133</v>
      </c>
      <c r="C87" s="36" t="e">
        <f>+#REF!-#REF!</f>
        <v>#REF!</v>
      </c>
      <c r="D87" t="e">
        <f>+C87/#REF!</f>
        <v>#REF!</v>
      </c>
    </row>
    <row r="88" spans="2:21" hidden="1" x14ac:dyDescent="0.3">
      <c r="B88" t="s">
        <v>134</v>
      </c>
      <c r="C88" s="36" t="e">
        <f>+#REF!-#REF!</f>
        <v>#REF!</v>
      </c>
      <c r="D88" t="e">
        <f>+C88/#REF!</f>
        <v>#REF!</v>
      </c>
    </row>
    <row r="89" spans="2:21" hidden="1" x14ac:dyDescent="0.3">
      <c r="B89" t="s">
        <v>135</v>
      </c>
      <c r="C89" s="36" t="e">
        <f>+#REF!-#REF!</f>
        <v>#REF!</v>
      </c>
      <c r="D89" t="e">
        <f>+C89/#REF!</f>
        <v>#REF!</v>
      </c>
    </row>
    <row r="90" spans="2:21" hidden="1" x14ac:dyDescent="0.3">
      <c r="B90" t="s">
        <v>136</v>
      </c>
      <c r="C90" t="e">
        <f>+#REF!*D88</f>
        <v>#REF!</v>
      </c>
    </row>
    <row r="91" spans="2:21" hidden="1" x14ac:dyDescent="0.3">
      <c r="B91" t="s">
        <v>137</v>
      </c>
      <c r="C91" t="e">
        <f>+#REF!*D86</f>
        <v>#REF!</v>
      </c>
    </row>
    <row r="92" spans="2:21" hidden="1" x14ac:dyDescent="0.3"/>
    <row r="93" spans="2:21" hidden="1" x14ac:dyDescent="0.3"/>
    <row r="94" spans="2:21" x14ac:dyDescent="0.3">
      <c r="B94" s="40" t="s">
        <v>140</v>
      </c>
    </row>
    <row r="95" spans="2:21" ht="35.4" customHeight="1" x14ac:dyDescent="0.3">
      <c r="B95" s="41" t="s">
        <v>155</v>
      </c>
      <c r="C95" s="41"/>
      <c r="D95" s="41"/>
      <c r="E95" s="41"/>
      <c r="F95" s="41"/>
      <c r="G95" s="41"/>
      <c r="H95" s="41"/>
      <c r="I95" s="41"/>
      <c r="J95" s="41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</row>
    <row r="96" spans="2:21" ht="29.4" customHeight="1" x14ac:dyDescent="0.3">
      <c r="B96" s="41" t="s">
        <v>161</v>
      </c>
      <c r="C96" s="41"/>
      <c r="D96" s="41"/>
      <c r="E96" s="41"/>
      <c r="F96" s="41"/>
      <c r="G96" s="41"/>
      <c r="H96" s="41"/>
      <c r="I96" s="41"/>
      <c r="J96" s="41"/>
      <c r="K96" s="43"/>
      <c r="L96" s="43"/>
      <c r="M96" s="43"/>
      <c r="N96" s="43"/>
      <c r="O96" s="43"/>
      <c r="P96" s="43"/>
      <c r="Q96" s="43"/>
      <c r="R96" s="43"/>
      <c r="S96" s="43"/>
      <c r="T96" s="43"/>
      <c r="U96" s="43"/>
    </row>
    <row r="97" spans="2:21" ht="31.8" customHeight="1" x14ac:dyDescent="0.3">
      <c r="B97" s="41" t="s">
        <v>152</v>
      </c>
      <c r="C97" s="41"/>
      <c r="D97" s="41"/>
      <c r="E97" s="41"/>
      <c r="F97" s="41"/>
      <c r="G97" s="41"/>
      <c r="H97" s="41"/>
      <c r="I97" s="41"/>
      <c r="J97" s="41"/>
      <c r="K97" s="43"/>
      <c r="L97" s="43"/>
      <c r="M97" s="43"/>
      <c r="N97" s="43"/>
      <c r="O97" s="43"/>
      <c r="P97" s="43"/>
      <c r="Q97" s="43"/>
      <c r="R97" s="43"/>
      <c r="S97" s="43"/>
      <c r="T97" s="43"/>
      <c r="U97" s="43"/>
    </row>
    <row r="98" spans="2:21" ht="46.2" customHeight="1" x14ac:dyDescent="0.3">
      <c r="B98" s="41" t="s">
        <v>162</v>
      </c>
      <c r="C98" s="41"/>
      <c r="D98" s="41"/>
      <c r="E98" s="41"/>
      <c r="F98" s="41"/>
      <c r="G98" s="41"/>
      <c r="H98" s="41"/>
      <c r="I98" s="41"/>
      <c r="J98" s="41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</row>
    <row r="99" spans="2:21" ht="21" customHeight="1" x14ac:dyDescent="0.3">
      <c r="B99" s="41" t="s">
        <v>148</v>
      </c>
      <c r="C99" s="41"/>
      <c r="D99" s="41"/>
      <c r="E99" s="41"/>
      <c r="F99" s="41"/>
      <c r="G99" s="41"/>
      <c r="H99" s="41"/>
      <c r="I99" s="41"/>
      <c r="J99" s="41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</row>
    <row r="100" spans="2:21" ht="21.6" customHeight="1" x14ac:dyDescent="0.3">
      <c r="B100" s="41" t="s">
        <v>149</v>
      </c>
      <c r="C100" s="41"/>
      <c r="D100" s="41"/>
      <c r="E100" s="41"/>
      <c r="F100" s="41"/>
      <c r="G100" s="41"/>
      <c r="H100" s="41"/>
      <c r="I100" s="41"/>
      <c r="J100" s="41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</row>
    <row r="101" spans="2:21" ht="21.6" customHeight="1" x14ac:dyDescent="0.3">
      <c r="B101" s="41" t="s">
        <v>150</v>
      </c>
      <c r="C101" s="41"/>
      <c r="D101" s="41"/>
      <c r="E101" s="41"/>
      <c r="F101" s="41"/>
      <c r="G101" s="41"/>
      <c r="H101" s="41"/>
      <c r="I101" s="41"/>
      <c r="J101" s="41"/>
      <c r="K101" s="43"/>
      <c r="L101" s="43"/>
      <c r="M101" s="43"/>
      <c r="N101" s="43"/>
      <c r="O101" s="43"/>
      <c r="P101" s="43"/>
      <c r="Q101" s="43"/>
      <c r="R101" s="43"/>
      <c r="S101" s="43"/>
      <c r="T101" s="43"/>
      <c r="U101" s="43"/>
    </row>
    <row r="102" spans="2:21" ht="33" customHeight="1" x14ac:dyDescent="0.3">
      <c r="B102" s="41" t="s">
        <v>151</v>
      </c>
      <c r="C102" s="41"/>
      <c r="D102" s="41"/>
      <c r="E102" s="41"/>
      <c r="F102" s="41"/>
      <c r="G102" s="41"/>
      <c r="H102" s="41"/>
      <c r="I102" s="41"/>
      <c r="J102" s="41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</row>
    <row r="103" spans="2:21" ht="33.6" customHeight="1" x14ac:dyDescent="0.3">
      <c r="B103" s="41" t="s">
        <v>156</v>
      </c>
      <c r="C103" s="41"/>
      <c r="D103" s="41"/>
      <c r="E103" s="41"/>
      <c r="F103" s="41"/>
      <c r="G103" s="41"/>
      <c r="H103" s="41"/>
      <c r="I103" s="41"/>
      <c r="J103" s="41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</row>
  </sheetData>
  <mergeCells count="12">
    <mergeCell ref="B101:J101"/>
    <mergeCell ref="B102:J102"/>
    <mergeCell ref="B103:J103"/>
    <mergeCell ref="A2:K2"/>
    <mergeCell ref="A3:K3"/>
    <mergeCell ref="B99:J99"/>
    <mergeCell ref="B100:J100"/>
    <mergeCell ref="A1:K1"/>
    <mergeCell ref="B95:J95"/>
    <mergeCell ref="B96:J96"/>
    <mergeCell ref="B97:J97"/>
    <mergeCell ref="B98:J98"/>
  </mergeCells>
  <pageMargins left="0.7" right="0.7" top="0.75" bottom="0.75" header="0.3" footer="0.3"/>
  <pageSetup scale="79" fitToWidth="2" fitToHeight="2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ESCALA GLOBAL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MAGALY SOLANO  PEREZ</dc:creator>
  <cp:lastModifiedBy>Maga Solano</cp:lastModifiedBy>
  <cp:lastPrinted>2025-12-05T17:08:44Z</cp:lastPrinted>
  <dcterms:created xsi:type="dcterms:W3CDTF">2025-12-05T16:34:34Z</dcterms:created>
  <dcterms:modified xsi:type="dcterms:W3CDTF">2026-01-06T21:03:28Z</dcterms:modified>
</cp:coreProperties>
</file>